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BF1C4C4B-2333-4B15-B91B-3331906CF429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<sst xmlns="http://schemas.openxmlformats.org/spreadsheetml/2006/main" count="81" uniqueCount="49">
  <si>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</si>
  <si>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</si>
  <si>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</si>
  <si>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</si>
  <si>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</si>
  <si>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</si>
  <si>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</si>
  <si>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</si>
  <si>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</si>
  <si>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</si>
  <si>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</si>
  <si>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</si>
  <si>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</si>
  <si>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</si>
  <si>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</si>
  <si>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</si>
  <si>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</si>
  <si>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</si>
  <si>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</si>
  <si>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</si>
  <si>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</si>
  <si>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</si>
  <si>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</si>
  <si>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</si>
  <si>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</si>
  <si>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</si>
  <si>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</si>
  <si>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</si>
  <si>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</si>
  <si>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</si>
  <si>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</si>
  <si>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</si>
  <si>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</si>
  <si>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</si>
  <si>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</si>
  <si>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</si>
  <si>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</si>
  <si>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</si>
  <si>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</si>
  <si>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</si>
  <si>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</si>
  <si>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</si>
  <si>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</si>
  <si>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</si>
  <si>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</si>
  <si>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</si>
  <si>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</si>
  <si>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</si>
  <si>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marzo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</si>
</sst>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topLeftCell="A64" zoomScale="90" zoomScaleNormal="90" workbookViewId="0">
      <selection activeCell="F68" sqref="F68:G76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3082865793.9400001</v>
      </c>
      <c r="D10" s="4">
        <f t="shared" ref="D10:H10" si="0">SUM(D11,D21,D30,D41)</f>
        <v>-117586557.53999999</v>
      </c>
      <c r="E10" s="4">
        <f t="shared" si="0"/>
        <v>2965279236.4000006</v>
      </c>
      <c r="F10" s="4">
        <f t="shared" si="0"/>
        <v>1284594551.25</v>
      </c>
      <c r="G10" s="4">
        <f t="shared" si="0"/>
        <v>1206917719.22</v>
      </c>
      <c r="H10" s="4">
        <f t="shared" si="0"/>
        <v>1680684685.1499999</v>
      </c>
    </row>
    <row r="11" spans="2:9" x14ac:dyDescent="0.25">
      <c r="B11" s="8" t="s">
        <v>13</v>
      </c>
      <c r="C11" s="4">
        <f>SUM(C12:C19)</f>
        <v>975917261.28000009</v>
      </c>
      <c r="D11" s="4">
        <f t="shared" ref="D11:H11" si="1">SUM(D12:D19)</f>
        <v>-107701235.74000004</v>
      </c>
      <c r="E11" s="4">
        <f t="shared" si="1"/>
        <v>868216025.53999996</v>
      </c>
      <c r="F11" s="4">
        <f t="shared" si="1"/>
        <v>535909245.76999992</v>
      </c>
      <c r="G11" s="4">
        <f t="shared" si="1"/>
        <v>525117722.19999999</v>
      </c>
      <c r="H11" s="4">
        <f t="shared" si="1"/>
        <v>332306779.76999998</v>
      </c>
    </row>
    <row r="12" spans="2:9" x14ac:dyDescent="0.25">
      <c r="B12" s="11" t="s">
        <v>14</v>
      </c>
      <c r="C12" s="15">
        <v>30236914.84</v>
      </c>
      <c r="D12" s="15">
        <v>-1566476.5499999989</v>
      </c>
      <c r="E12" s="17">
        <f>SUM(C12:D12)</f>
        <v>28670438.289999999</v>
      </c>
      <c r="F12" s="15">
        <v>27547122.139999997</v>
      </c>
      <c r="G12" s="15">
        <v>27446339.989999998</v>
      </c>
      <c r="H12" s="17">
        <f>SUM(E12-F12)</f>
        <v>1123316.1500000022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212497192.12</v>
      </c>
      <c r="D14" s="15">
        <v>-27671030.980000019</v>
      </c>
      <c r="E14" s="17">
        <f t="shared" si="2"/>
        <v>184826161.13999999</v>
      </c>
      <c r="F14" s="15">
        <v>101786636.72</v>
      </c>
      <c r="G14" s="15">
        <v>100056132.02</v>
      </c>
      <c r="H14" s="17">
        <f>SUM(E14-F14)</f>
        <v>83039524.419999987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122816054.59</v>
      </c>
      <c r="D16" s="15">
        <v>31143494.479999989</v>
      </c>
      <c r="E16" s="17">
        <f t="shared" si="2"/>
        <v>153959549.06999999</v>
      </c>
      <c r="F16" s="15">
        <v>136553780.72999999</v>
      </c>
      <c r="G16" s="15">
        <v>136486647.44999999</v>
      </c>
      <c r="H16" s="17">
        <f t="shared" si="3"/>
        <v>17405768.340000004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485262553.89999998</v>
      </c>
      <c r="D18" s="15">
        <v>-103102945.55000001</v>
      </c>
      <c r="E18" s="17">
        <f t="shared" si="2"/>
        <v>382159608.34999996</v>
      </c>
      <c r="F18" s="15">
        <v>235581047.72</v>
      </c>
      <c r="G18" s="15">
        <v>230905630.43000001</v>
      </c>
      <c r="H18" s="17">
        <f t="shared" si="3"/>
        <v>146578560.62999997</v>
      </c>
    </row>
    <row r="19" spans="2:8" x14ac:dyDescent="0.25">
      <c r="B19" s="11" t="s">
        <v>21</v>
      </c>
      <c r="C19" s="15">
        <v>125104545.83</v>
      </c>
      <c r="D19" s="15">
        <v>-6504277.1400000006</v>
      </c>
      <c r="E19" s="17">
        <f t="shared" si="2"/>
        <v>118600268.69</v>
      </c>
      <c r="F19" s="15">
        <v>34440658.460000001</v>
      </c>
      <c r="G19" s="15">
        <v>30222972.309999999</v>
      </c>
      <c r="H19" s="17">
        <f t="shared" si="3"/>
        <v>84159610.229999989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1615698467.9399998</v>
      </c>
      <c r="D21" s="4">
        <f t="shared" ref="D21:H21" si="4">SUM(D22:D28)</f>
        <v>-38886099.329999954</v>
      </c>
      <c r="E21" s="4">
        <f t="shared" si="4"/>
        <v>1576812368.6100001</v>
      </c>
      <c r="F21" s="4">
        <f t="shared" si="4"/>
        <v>278115662.32000005</v>
      </c>
      <c r="G21" s="4">
        <f t="shared" si="4"/>
        <v>272233771.46000004</v>
      </c>
      <c r="H21" s="4">
        <f t="shared" si="4"/>
        <v>1298696706.29</v>
      </c>
    </row>
    <row r="22" spans="2:8" x14ac:dyDescent="0.25">
      <c r="B22" s="11" t="s">
        <v>23</v>
      </c>
      <c r="C22" s="15">
        <v>229372729.52000001</v>
      </c>
      <c r="D22" s="15">
        <v>-49840546.079999998</v>
      </c>
      <c r="E22" s="17">
        <f t="shared" ref="E22:E28" si="5">SUM(C22:D22)</f>
        <v>179532183.44</v>
      </c>
      <c r="F22" s="15">
        <v>64772389.399999999</v>
      </c>
      <c r="G22" s="15">
        <v>64392341.240000002</v>
      </c>
      <c r="H22" s="17">
        <f t="shared" ref="H22:H28" si="6">SUM(E22-F22)</f>
        <v>114759794.03999999</v>
      </c>
    </row>
    <row r="23" spans="2:8" x14ac:dyDescent="0.25">
      <c r="B23" s="11" t="s">
        <v>24</v>
      </c>
      <c r="C23" s="15">
        <v>1012648986.72</v>
      </c>
      <c r="D23" s="15">
        <v>338060609.15000004</v>
      </c>
      <c r="E23" s="17">
        <f t="shared" si="5"/>
        <v>1350709595.8700001</v>
      </c>
      <c r="F23" s="15">
        <v>176160298.99000001</v>
      </c>
      <c r="G23" s="15">
        <v>171845493.63</v>
      </c>
      <c r="H23" s="17">
        <f t="shared" si="6"/>
        <v>1174549296.8800001</v>
      </c>
    </row>
    <row r="24" spans="2:8" x14ac:dyDescent="0.25">
      <c r="B24" s="11" t="s">
        <v>25</v>
      </c>
      <c r="C24" s="15">
        <v>5305444.75</v>
      </c>
      <c r="D24" s="15">
        <v>-10873.73000000001</v>
      </c>
      <c r="E24" s="17">
        <f t="shared" si="5"/>
        <v>5294571.0199999996</v>
      </c>
      <c r="F24" s="15">
        <v>5294571.0199999996</v>
      </c>
      <c r="G24" s="15">
        <v>5294571.0199999996</v>
      </c>
      <c r="H24" s="17">
        <f t="shared" si="6"/>
        <v>0</v>
      </c>
    </row>
    <row r="25" spans="2:8" ht="24" x14ac:dyDescent="0.25">
      <c r="B25" s="11" t="s">
        <v>26</v>
      </c>
      <c r="C25" s="15">
        <v>15654858.84</v>
      </c>
      <c r="D25" s="15">
        <v>-8449440.0099999979</v>
      </c>
      <c r="E25" s="17">
        <f t="shared" si="5"/>
        <v>7205418.8300000019</v>
      </c>
      <c r="F25" s="15">
        <v>4887083.1500000004</v>
      </c>
      <c r="G25" s="15">
        <v>4838168.1900000004</v>
      </c>
      <c r="H25" s="17">
        <f t="shared" si="6"/>
        <v>2318335.6800000016</v>
      </c>
    </row>
    <row r="26" spans="2:8" x14ac:dyDescent="0.25">
      <c r="B26" s="11" t="s">
        <v>27</v>
      </c>
      <c r="C26" s="16">
        <v>26399553.800000001</v>
      </c>
      <c r="D26" s="16">
        <v>-7046424.120000001</v>
      </c>
      <c r="E26" s="17">
        <f t="shared" si="5"/>
        <v>19353129.68</v>
      </c>
      <c r="F26" s="16">
        <v>15327003.83</v>
      </c>
      <c r="G26" s="16">
        <v>14365116.09</v>
      </c>
      <c r="H26" s="17">
        <f t="shared" si="6"/>
        <v>4026125.8499999996</v>
      </c>
    </row>
    <row r="27" spans="2:8" x14ac:dyDescent="0.25">
      <c r="B27" s="11" t="s">
        <v>28</v>
      </c>
      <c r="C27" s="15">
        <v>14315751.720000001</v>
      </c>
      <c r="D27" s="15">
        <v>-6870378.1700000009</v>
      </c>
      <c r="E27" s="17">
        <f t="shared" si="5"/>
        <v>7445373.5499999998</v>
      </c>
      <c r="F27" s="15">
        <v>7365485.5499999998</v>
      </c>
      <c r="G27" s="15">
        <v>7348294.3499999996</v>
      </c>
      <c r="H27" s="17">
        <f t="shared" si="6"/>
        <v>79888</v>
      </c>
    </row>
    <row r="28" spans="2:8" x14ac:dyDescent="0.25">
      <c r="B28" s="11" t="s">
        <v>29</v>
      </c>
      <c r="C28" s="15">
        <v>312001142.58999997</v>
      </c>
      <c r="D28" s="15">
        <v>-304729046.37</v>
      </c>
      <c r="E28" s="17">
        <f t="shared" si="5"/>
        <v>7272096.219999969</v>
      </c>
      <c r="F28" s="15">
        <v>4308830.38</v>
      </c>
      <c r="G28" s="15">
        <v>4149786.94</v>
      </c>
      <c r="H28" s="17">
        <f t="shared" si="6"/>
        <v>2963265.8399999691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128399121.99000001</v>
      </c>
      <c r="D30" s="4">
        <f t="shared" ref="D30:H30" si="7">SUM(D31:D39)</f>
        <v>10310739.309999999</v>
      </c>
      <c r="E30" s="4">
        <f t="shared" si="7"/>
        <v>138709861.30000001</v>
      </c>
      <c r="F30" s="4">
        <f t="shared" si="7"/>
        <v>89028662.210000008</v>
      </c>
      <c r="G30" s="4">
        <f t="shared" si="7"/>
        <v>85348081.030000001</v>
      </c>
      <c r="H30" s="4">
        <f t="shared" si="7"/>
        <v>49681199.089999996</v>
      </c>
    </row>
    <row r="31" spans="2:8" ht="24" x14ac:dyDescent="0.25">
      <c r="B31" s="11" t="s">
        <v>31</v>
      </c>
      <c r="C31" s="15">
        <v>25809236.309999999</v>
      </c>
      <c r="D31" s="15">
        <v>9929706.9899999984</v>
      </c>
      <c r="E31" s="17">
        <f t="shared" ref="E31:E39" si="8">SUM(C31:D31)</f>
        <v>35738943.299999997</v>
      </c>
      <c r="F31" s="15">
        <v>33577129.660000004</v>
      </c>
      <c r="G31" s="15">
        <v>33535178.460000001</v>
      </c>
      <c r="H31" s="17">
        <f t="shared" ref="H31:H39" si="9">SUM(E31-F31)</f>
        <v>2161813.6399999931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29798605.260000002</v>
      </c>
      <c r="D37" s="15">
        <v>-17232088.619999997</v>
      </c>
      <c r="E37" s="17">
        <f t="shared" si="8"/>
        <v>12566516.640000004</v>
      </c>
      <c r="F37" s="15">
        <v>12011915.23</v>
      </c>
      <c r="G37" s="15">
        <v>11734114.51</v>
      </c>
      <c r="H37" s="17">
        <f t="shared" si="9"/>
        <v>554601.41000000387</v>
      </c>
    </row>
    <row r="38" spans="2:8" x14ac:dyDescent="0.25">
      <c r="B38" s="11" t="s">
        <v>38</v>
      </c>
      <c r="C38" s="15">
        <v>72791280.420000002</v>
      </c>
      <c r="D38" s="15">
        <v>17613120.939999998</v>
      </c>
      <c r="E38" s="17">
        <f t="shared" si="8"/>
        <v>90404401.359999999</v>
      </c>
      <c r="F38" s="15">
        <v>43439617.32</v>
      </c>
      <c r="G38" s="15">
        <v>40078788.060000002</v>
      </c>
      <c r="H38" s="17">
        <f t="shared" si="9"/>
        <v>46964784.039999999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362850942.73000002</v>
      </c>
      <c r="D41" s="4">
        <f t="shared" ref="D41:G41" si="10">SUM(D42:D45)</f>
        <v>18690038.219999999</v>
      </c>
      <c r="E41" s="4">
        <f t="shared" si="10"/>
        <v>381540980.95000005</v>
      </c>
      <c r="F41" s="4">
        <f t="shared" si="10"/>
        <v>381540980.94999999</v>
      </c>
      <c r="G41" s="4">
        <f t="shared" si="10"/>
        <v>324218144.52999997</v>
      </c>
      <c r="H41" s="4">
        <f>SUM(H42:H45)</f>
        <v>5.9604644775390625E-8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362850942.73000002</v>
      </c>
      <c r="D43" s="15">
        <v>18690038.219999999</v>
      </c>
      <c r="E43" s="17">
        <f t="shared" si="11"/>
        <v>381540980.95000005</v>
      </c>
      <c r="F43" s="15">
        <v>381540980.94999999</v>
      </c>
      <c r="G43" s="15">
        <v>324218144.52999997</v>
      </c>
      <c r="H43" s="17">
        <f t="shared" si="12"/>
        <v>5.9604644775390625E-8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1203164327.49</v>
      </c>
      <c r="D47" s="4">
        <f t="shared" ref="D47:H47" si="13">SUM(D48,D58,D67,D78)</f>
        <v>31752635.649999991</v>
      </c>
      <c r="E47" s="4">
        <f t="shared" si="13"/>
        <v>1234916963.1399999</v>
      </c>
      <c r="F47" s="4">
        <f t="shared" si="13"/>
        <v>131130007.41</v>
      </c>
      <c r="G47" s="4">
        <f t="shared" si="13"/>
        <v>103286583.02</v>
      </c>
      <c r="H47" s="4">
        <f t="shared" si="13"/>
        <v>1103786955.73</v>
      </c>
    </row>
    <row r="48" spans="2:8" ht="15" customHeight="1" x14ac:dyDescent="0.25">
      <c r="B48" s="9" t="s">
        <v>13</v>
      </c>
      <c r="C48" s="4">
        <f>SUM(C49:C56)</f>
        <v>382096868.52999997</v>
      </c>
      <c r="D48" s="4">
        <f t="shared" ref="D48:H48" si="14">SUM(D49:D56)</f>
        <v>6307072.1699999999</v>
      </c>
      <c r="E48" s="4">
        <f t="shared" si="14"/>
        <v>388403940.69999999</v>
      </c>
      <c r="F48" s="4">
        <f t="shared" si="14"/>
        <v>59177114.340000004</v>
      </c>
      <c r="G48" s="4">
        <f t="shared" si="14"/>
        <v>35267350.579999998</v>
      </c>
      <c r="H48" s="4">
        <f t="shared" si="14"/>
        <v>329226826.35999995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11785823.65</v>
      </c>
      <c r="D53" s="15">
        <v>3061065</v>
      </c>
      <c r="E53" s="17">
        <f t="shared" si="15"/>
        <v>14846888.65</v>
      </c>
      <c r="F53" s="15">
        <v>10363263.560000001</v>
      </c>
      <c r="G53" s="15">
        <v>10363263.560000001</v>
      </c>
      <c r="H53" s="17">
        <f t="shared" si="16"/>
        <v>4483625.09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370311044.88</v>
      </c>
      <c r="D55" s="15">
        <v>3246007.17</v>
      </c>
      <c r="E55" s="17">
        <f t="shared" si="15"/>
        <v>373557052.05000001</v>
      </c>
      <c r="F55" s="15">
        <v>48813850.780000001</v>
      </c>
      <c r="G55" s="15">
        <v>24904087.02</v>
      </c>
      <c r="H55" s="17">
        <f t="shared" si="16"/>
        <v>324743201.26999998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795835311.25</v>
      </c>
      <c r="D58" s="4">
        <f t="shared" ref="D58:H58" si="17">SUM(D59:D65)</f>
        <v>37785201.18999999</v>
      </c>
      <c r="E58" s="4">
        <f t="shared" si="17"/>
        <v>833620512.43999994</v>
      </c>
      <c r="F58" s="4">
        <f t="shared" si="17"/>
        <v>71952893.069999993</v>
      </c>
      <c r="G58" s="4">
        <f t="shared" si="17"/>
        <v>68019232.439999998</v>
      </c>
      <c r="H58" s="4">
        <f t="shared" si="17"/>
        <v>761667619.37</v>
      </c>
    </row>
    <row r="59" spans="2:8" x14ac:dyDescent="0.25">
      <c r="B59" s="11" t="s">
        <v>23</v>
      </c>
      <c r="C59" s="15">
        <v>345263317.57999998</v>
      </c>
      <c r="D59" s="15">
        <v>-4199508</v>
      </c>
      <c r="E59" s="17">
        <f t="shared" ref="E59:E65" si="18">SUM(C59:D59)</f>
        <v>341063809.57999998</v>
      </c>
      <c r="F59" s="15">
        <v>50407282.410000004</v>
      </c>
      <c r="G59" s="15">
        <v>47761679.460000001</v>
      </c>
      <c r="H59" s="17">
        <f t="shared" ref="H59:H65" si="19">SUM(E59-F59)</f>
        <v>290656527.16999996</v>
      </c>
    </row>
    <row r="60" spans="2:8" x14ac:dyDescent="0.25">
      <c r="B60" s="11" t="s">
        <v>24</v>
      </c>
      <c r="C60" s="15">
        <v>319571993.67000002</v>
      </c>
      <c r="D60" s="15">
        <v>40011429.569999993</v>
      </c>
      <c r="E60" s="17">
        <f t="shared" si="18"/>
        <v>359583423.24000001</v>
      </c>
      <c r="F60" s="15">
        <v>19584746.25</v>
      </c>
      <c r="G60" s="15">
        <v>18623160.859999999</v>
      </c>
      <c r="H60" s="17">
        <f t="shared" si="19"/>
        <v>339998676.99000001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116000000</v>
      </c>
      <c r="D63" s="16">
        <v>1973279.62</v>
      </c>
      <c r="E63" s="17">
        <f t="shared" si="18"/>
        <v>117973279.62</v>
      </c>
      <c r="F63" s="16">
        <v>1960864.4100000001</v>
      </c>
      <c r="G63" s="16">
        <v>1634392.12</v>
      </c>
      <c r="H63" s="17">
        <f t="shared" si="19"/>
        <v>116012415.21000001</v>
      </c>
    </row>
    <row r="64" spans="2:8" x14ac:dyDescent="0.25">
      <c r="B64" s="11" t="s">
        <v>28</v>
      </c>
      <c r="C64" s="15">
        <v>15000000</v>
      </c>
      <c r="D64" s="15">
        <v>0</v>
      </c>
      <c r="E64" s="17">
        <f t="shared" si="18"/>
        <v>15000000</v>
      </c>
      <c r="F64" s="15">
        <v>0</v>
      </c>
      <c r="G64" s="15">
        <v>0</v>
      </c>
      <c r="H64" s="17">
        <f t="shared" si="19"/>
        <v>15000000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25232147.710000001</v>
      </c>
      <c r="D67" s="4">
        <f t="shared" ref="D67:H67" si="20">SUM(D68:D76)</f>
        <v>-12339637.710000001</v>
      </c>
      <c r="E67" s="4">
        <f t="shared" si="20"/>
        <v>12892510</v>
      </c>
      <c r="F67" s="4">
        <f t="shared" si="20"/>
        <v>0</v>
      </c>
      <c r="G67" s="4">
        <f t="shared" si="20"/>
        <v>0</v>
      </c>
      <c r="H67" s="4">
        <f t="shared" si="20"/>
        <v>12892510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25232147.710000001</v>
      </c>
      <c r="D75" s="15">
        <v>-12339637.710000001</v>
      </c>
      <c r="E75" s="17">
        <f t="shared" si="21"/>
        <v>12892510</v>
      </c>
      <c r="F75" s="15">
        <v>0</v>
      </c>
      <c r="G75" s="15">
        <v>0</v>
      </c>
      <c r="H75" s="17">
        <f t="shared" si="22"/>
        <v>12892510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4286030121.4300003</v>
      </c>
      <c r="D84" s="5">
        <f t="shared" ref="D84:H84" si="26">SUM(D10,D47)</f>
        <v>-85833921.890000001</v>
      </c>
      <c r="E84" s="5">
        <f>SUM(E10,E47)</f>
        <v>4200196199.5400004</v>
      </c>
      <c r="F84" s="5">
        <f t="shared" si="26"/>
        <v>1415724558.6600001</v>
      </c>
      <c r="G84" s="5">
        <f t="shared" si="26"/>
        <v>1310204302.24</v>
      </c>
      <c r="H84" s="5">
        <f t="shared" si="26"/>
        <v>2784471640.8800001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2024-04-23T15:12:05Z</cp:lastPrinted>
  <dcterms:created xsi:type="dcterms:W3CDTF">2020-01-08T22:29:57Z</dcterms:created>
  <dcterms:modified xsi:type="dcterms:W3CDTF">2025-04-23T20:52:26Z</dcterms:modified>
</cp:coreProperties>
</file>